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report" sheetId="1" r:id="rId1"/>
    <sheet name="children" sheetId="2" r:id="rId2"/>
    <sheet name="exception" sheetId="3" r:id="rId3"/>
    <sheet name="template" sheetId="4" r:id="rId4"/>
    <sheet name="age-groups" sheetId="5" r:id="rId5"/>
  </sheets>
  <definedNames>
    <definedName name="_xlfn.SUMIFS" hidden="1">#NAME?</definedName>
    <definedName name="age">'age-groups'!$A$2:$B$20</definedName>
  </definedNames>
  <calcPr fullCalcOnLoad="1"/>
</workbook>
</file>

<file path=xl/sharedStrings.xml><?xml version="1.0" encoding="utf-8"?>
<sst xmlns="http://schemas.openxmlformats.org/spreadsheetml/2006/main" count="93" uniqueCount="47">
  <si>
    <t>Unmarried</t>
  </si>
  <si>
    <t>Total</t>
  </si>
  <si>
    <t>Age Group</t>
  </si>
  <si>
    <t>In School</t>
  </si>
  <si>
    <t>Out Of School</t>
  </si>
  <si>
    <t>Has A Child</t>
  </si>
  <si>
    <t>Doesn't Have A Child</t>
  </si>
  <si>
    <t>Living with both parents</t>
  </si>
  <si>
    <t>06-09</t>
  </si>
  <si>
    <t>--</t>
  </si>
  <si>
    <t>15-17</t>
  </si>
  <si>
    <t>18-24</t>
  </si>
  <si>
    <t>Name</t>
  </si>
  <si>
    <t>Marital status</t>
  </si>
  <si>
    <t>Children</t>
  </si>
  <si>
    <t>Parents</t>
  </si>
  <si>
    <t>School</t>
  </si>
  <si>
    <t>Age</t>
  </si>
  <si>
    <t>Parents Alive</t>
  </si>
  <si>
    <t>Education</t>
  </si>
  <si>
    <t>InSchool</t>
  </si>
  <si>
    <t>Children Number</t>
  </si>
  <si>
    <t>&lt;jx:forEach items="${data}" var="girl"&gt;</t>
  </si>
  <si>
    <t>${girl.section3_girl.section3_girl_girlname}</t>
  </si>
  <si>
    <t>${girl.section3_girl.section3_girl_marst}</t>
  </si>
  <si>
    <t>${girl.section3_girl.section3_girl_child1}</t>
  </si>
  <si>
    <t>${girl.section3_girl.section3_girl_parres}</t>
  </si>
  <si>
    <t>${girl.section3_girl.section3_girl_edever}</t>
  </si>
  <si>
    <t>${girl.section3_girl.section3_girl_age}</t>
  </si>
  <si>
    <t>${girl.section3_girl.section3_girl_parloss}</t>
  </si>
  <si>
    <t>${girl.section3_girl.section3_girl_edgrd}</t>
  </si>
  <si>
    <t>${girl.section3_girl.section3_girl_edstat}</t>
  </si>
  <si>
    <t>${girl.section3_girl.section3_girl_childno}</t>
  </si>
  <si>
    <t>&lt;/jx:forEach&gt;</t>
  </si>
  <si>
    <t>Living with neither parent</t>
  </si>
  <si>
    <t>Living with one parent</t>
  </si>
  <si>
    <t>10-12</t>
  </si>
  <si>
    <t>13-14</t>
  </si>
  <si>
    <t>Married</t>
  </si>
  <si>
    <t xml:space="preserve"> ALL GIRLS</t>
  </si>
  <si>
    <t xml:space="preserve"> GIRLS WITH CHILDREN</t>
  </si>
  <si>
    <t>Not entered/unknown/refused to answer</t>
  </si>
  <si>
    <t># entries</t>
  </si>
  <si>
    <t>EXCEPTION REPORT</t>
  </si>
  <si>
    <t>Currently in school</t>
  </si>
  <si>
    <t>wide.v2.6.5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</si>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</sst>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2"/>
    </font>
    <font>
      <sz val="11"/>
      <color indexed="55"/>
      <name val="Calibri"/>
      <family val="2"/>
    </font>
    <font>
      <sz val="9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55"/>
      <name val="Calibri"/>
      <family val="2"/>
    </font>
    <font>
      <b/>
      <sz val="14"/>
      <color indexed="55"/>
      <name val="Areal"/>
      <family val="0"/>
    </font>
    <font>
      <b/>
      <sz val="12"/>
      <color indexed="55"/>
      <name val="Areal"/>
      <family val="0"/>
    </font>
    <font>
      <sz val="11"/>
      <color indexed="55"/>
      <name val="Areal"/>
      <family val="0"/>
    </font>
    <font>
      <b/>
      <sz val="13"/>
      <color indexed="55"/>
      <name val="Calibri"/>
      <family val="2"/>
    </font>
    <font>
      <b/>
      <sz val="12"/>
      <color indexed="14"/>
      <name val="Calibri"/>
      <family val="2"/>
    </font>
    <font>
      <sz val="9"/>
      <color indexed="55"/>
      <name val="Calibri"/>
      <family val="2"/>
    </font>
    <font>
      <b/>
      <sz val="12"/>
      <color indexed="55"/>
      <name val="Calibri"/>
      <family val="2"/>
    </font>
    <font>
      <b/>
      <sz val="6"/>
      <color indexed="14"/>
      <name val="Areal"/>
      <family val="0"/>
    </font>
    <font>
      <sz val="10"/>
      <color indexed="45"/>
      <name val="Arial"/>
      <family val="2"/>
    </font>
    <font>
      <b/>
      <sz val="14"/>
      <color indexed="55"/>
      <name val="Calibri"/>
      <family val="2"/>
    </font>
    <font>
      <sz val="8"/>
      <name val="Verdana"/>
      <family val="0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54"/>
      <name val="Cambria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 style="medium"/>
      <bottom style="thin"/>
    </border>
    <border>
      <left style="thick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/>
      <top style="thick"/>
      <bottom/>
    </border>
    <border>
      <left style="thin"/>
      <right/>
      <top style="medium"/>
      <bottom style="thin"/>
    </border>
    <border>
      <left/>
      <right/>
      <top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/>
    </border>
    <border>
      <left style="thin"/>
      <right style="thin"/>
      <top style="thin"/>
      <bottom/>
    </border>
    <border>
      <left style="thick"/>
      <right style="thin"/>
      <top style="thin"/>
      <bottom/>
    </border>
    <border>
      <left/>
      <right/>
      <top style="thin"/>
      <bottom style="thin"/>
    </border>
    <border>
      <left/>
      <right/>
      <top style="thick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 style="thick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ck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49" fontId="11" fillId="36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 quotePrefix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15" fillId="37" borderId="0" xfId="0" applyFont="1" applyFill="1" applyAlignment="1">
      <alignment/>
    </xf>
    <xf numFmtId="0" fontId="9" fillId="35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9" fillId="38" borderId="22" xfId="0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16" fillId="39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8" xfId="0" applyFont="1" applyBorder="1" applyAlignment="1">
      <alignment horizontal="center"/>
    </xf>
    <xf numFmtId="0" fontId="7" fillId="39" borderId="29" xfId="0" applyFont="1" applyFill="1" applyBorder="1" applyAlignment="1">
      <alignment horizontal="center" vertical="center" wrapText="1"/>
    </xf>
    <xf numFmtId="0" fontId="7" fillId="39" borderId="30" xfId="0" applyFont="1" applyFill="1" applyBorder="1" applyAlignment="1">
      <alignment horizontal="center" vertical="center" wrapText="1"/>
    </xf>
    <xf numFmtId="0" fontId="16" fillId="39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9" borderId="29" xfId="0" applyFont="1" applyFill="1" applyBorder="1" applyAlignment="1">
      <alignment horizontal="center" vertical="center"/>
    </xf>
    <xf numFmtId="0" fontId="7" fillId="39" borderId="35" xfId="0" applyFont="1" applyFill="1" applyBorder="1" applyAlignment="1">
      <alignment horizontal="center" vertical="center"/>
    </xf>
    <xf numFmtId="0" fontId="7" fillId="39" borderId="30" xfId="0" applyFont="1" applyFill="1" applyBorder="1" applyAlignment="1">
      <alignment horizontal="center" vertical="center"/>
    </xf>
    <xf numFmtId="0" fontId="7" fillId="40" borderId="36" xfId="0" applyFont="1" applyFill="1" applyBorder="1" applyAlignment="1">
      <alignment horizontal="center" vertical="center" wrapText="1"/>
    </xf>
    <xf numFmtId="0" fontId="7" fillId="40" borderId="37" xfId="0" applyFont="1" applyFill="1" applyBorder="1" applyAlignment="1">
      <alignment horizontal="center" vertical="center" wrapText="1"/>
    </xf>
    <xf numFmtId="0" fontId="7" fillId="41" borderId="29" xfId="0" applyFont="1" applyFill="1" applyBorder="1" applyAlignment="1">
      <alignment horizontal="center" vertical="center"/>
    </xf>
    <xf numFmtId="0" fontId="7" fillId="41" borderId="38" xfId="0" applyFont="1" applyFill="1" applyBorder="1" applyAlignment="1">
      <alignment horizontal="center" vertical="center"/>
    </xf>
    <xf numFmtId="0" fontId="7" fillId="42" borderId="32" xfId="0" applyFont="1" applyFill="1" applyBorder="1" applyAlignment="1">
      <alignment horizontal="center" vertical="center" wrapText="1"/>
    </xf>
    <xf numFmtId="0" fontId="7" fillId="42" borderId="39" xfId="0" applyFont="1" applyFill="1" applyBorder="1" applyAlignment="1">
      <alignment horizontal="center" vertical="center" wrapText="1"/>
    </xf>
    <xf numFmtId="0" fontId="7" fillId="40" borderId="40" xfId="0" applyFont="1" applyFill="1" applyBorder="1" applyAlignment="1">
      <alignment horizontal="center" vertical="center" wrapText="1"/>
    </xf>
    <xf numFmtId="0" fontId="7" fillId="40" borderId="41" xfId="0" applyFont="1" applyFill="1" applyBorder="1" applyAlignment="1">
      <alignment horizontal="center" vertical="center" wrapText="1"/>
    </xf>
    <xf numFmtId="0" fontId="7" fillId="41" borderId="42" xfId="0" applyFont="1" applyFill="1" applyBorder="1" applyAlignment="1">
      <alignment horizontal="center" vertical="center"/>
    </xf>
    <xf numFmtId="0" fontId="7" fillId="41" borderId="35" xfId="0" applyFont="1" applyFill="1" applyBorder="1" applyAlignment="1">
      <alignment horizontal="center" vertical="center"/>
    </xf>
    <xf numFmtId="0" fontId="7" fillId="43" borderId="36" xfId="0" applyFont="1" applyFill="1" applyBorder="1" applyAlignment="1">
      <alignment horizontal="center" vertical="center" wrapText="1"/>
    </xf>
    <xf numFmtId="0" fontId="7" fillId="43" borderId="37" xfId="0" applyFont="1" applyFill="1" applyBorder="1" applyAlignment="1">
      <alignment horizontal="center" vertical="center" wrapText="1"/>
    </xf>
    <xf numFmtId="0" fontId="7" fillId="42" borderId="43" xfId="0" applyFont="1" applyFill="1" applyBorder="1" applyAlignment="1">
      <alignment horizontal="center" vertical="center" wrapText="1"/>
    </xf>
    <xf numFmtId="0" fontId="7" fillId="42" borderId="44" xfId="0" applyFont="1" applyFill="1" applyBorder="1" applyAlignment="1">
      <alignment horizontal="center" vertical="center" wrapText="1"/>
    </xf>
    <xf numFmtId="0" fontId="15" fillId="37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7" borderId="0" xfId="0" applyFont="1" applyFill="1" applyAlignment="1">
      <alignment horizontal="center" wrapText="1"/>
    </xf>
    <xf numFmtId="0" fontId="11" fillId="36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9696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="95" zoomScaleNormal="95" zoomScalePageLayoutView="0" workbookViewId="0" topLeftCell="A1">
      <selection activeCell="E11" sqref="E11"/>
    </sheetView>
  </sheetViews>
  <sheetFormatPr defaultColWidth="17.28125" defaultRowHeight="12.75"/>
  <cols>
    <col min="1" max="1" width="10.7109375" style="0" customWidth="1"/>
    <col min="2" max="2" width="13.7109375" style="0" customWidth="1"/>
    <col min="3" max="3" width="14.421875" style="0" customWidth="1"/>
    <col min="4" max="4" width="13.140625" style="0" customWidth="1"/>
    <col min="5" max="5" width="13.7109375" style="0" customWidth="1"/>
    <col min="6" max="8" width="10.7109375" style="0" customWidth="1"/>
    <col min="9" max="9" width="14.421875" style="0" customWidth="1"/>
    <col min="10" max="20" width="10.7109375" style="0" customWidth="1"/>
  </cols>
  <sheetData>
    <row r="1" spans="1:10" ht="15.75" thickBo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</row>
    <row r="2" spans="1:20" ht="37.5" customHeight="1" thickBot="1" thickTop="1">
      <c r="A2" s="21" t="s">
        <v>45</v>
      </c>
      <c r="B2" s="50" t="s">
        <v>0</v>
      </c>
      <c r="C2" s="51"/>
      <c r="D2" s="51"/>
      <c r="E2" s="51"/>
      <c r="F2" s="51"/>
      <c r="G2" s="52"/>
      <c r="H2" s="42" t="s">
        <v>38</v>
      </c>
      <c r="I2" s="43"/>
      <c r="J2" s="44" t="s">
        <v>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0.25" customHeight="1" thickTop="1">
      <c r="A3" s="46" t="s">
        <v>2</v>
      </c>
      <c r="B3" s="47" t="s">
        <v>3</v>
      </c>
      <c r="C3" s="48"/>
      <c r="D3" s="49"/>
      <c r="E3" s="47" t="s">
        <v>4</v>
      </c>
      <c r="F3" s="48"/>
      <c r="G3" s="49"/>
      <c r="H3" s="45" t="s">
        <v>5</v>
      </c>
      <c r="I3" s="45" t="s">
        <v>6</v>
      </c>
      <c r="J3" s="44"/>
      <c r="K3" s="1"/>
      <c r="L3" s="1" t="s">
        <v>46</v>
      </c>
      <c r="M3" s="1"/>
      <c r="N3" s="1"/>
      <c r="O3" s="1"/>
      <c r="P3" s="1"/>
      <c r="Q3" s="1"/>
      <c r="R3" s="1"/>
      <c r="S3" s="1"/>
      <c r="T3" s="1"/>
    </row>
    <row r="4" spans="1:20" ht="123" customHeight="1">
      <c r="A4" s="46"/>
      <c r="B4" s="2" t="s">
        <v>7</v>
      </c>
      <c r="C4" s="2" t="s">
        <v>35</v>
      </c>
      <c r="D4" s="2" t="s">
        <v>34</v>
      </c>
      <c r="E4" s="2" t="s">
        <v>7</v>
      </c>
      <c r="F4" s="2" t="s">
        <v>35</v>
      </c>
      <c r="G4" s="2" t="s">
        <v>34</v>
      </c>
      <c r="H4" s="45"/>
      <c r="I4" s="45"/>
      <c r="J4" s="45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6.5" customHeight="1">
      <c r="A5" s="3" t="s">
        <v>8</v>
      </c>
      <c r="B5" s="4">
        <f>_xlfn.SUMIFS(template!A1:A999,template!H1:H999,"06-09",template!K1:K999,"yes",template!E1:E999,"both")</f>
        <v>0</v>
      </c>
      <c r="C5" s="5">
        <f>SUM(_xlfn.SUMIFS(template!A1:A999,template!H1:H999,"06-09",template!K1:K999,"yes",template!E1:E999,{"mother","father"}))</f>
        <v>0</v>
      </c>
      <c r="D5" s="5">
        <f>_xlfn.SUMIFS(template!A1:A999,template!H1:H999,"06-09",template!K1:K999,"yes",template!E1:E999,"neither")</f>
        <v>0</v>
      </c>
      <c r="E5" s="5">
        <f>_xlfn.SUMIFS(template!A1:A999,template!H1:H999,"06-09",template!K1:K999,"no",template!E1:E999,"both")+_xlfn.SUMIFS(template!A1:A999,template!H1:H999,"06-09",template!F1:F999,"no",template!E1:E999,"both")</f>
        <v>0</v>
      </c>
      <c r="F5" s="5">
        <f>SUM(_xlfn.SUMIFS(template!A1:A999,template!H1:H999,"06-09",template!K1:K999,"no",template!E1:E999,{"mother","father"}))+SUM(_xlfn.SUMIFS(template!A1:A999,template!H1:H999,"06-09",template!F1:F999,"no",template!E1:E999,{"mother","father"}))</f>
        <v>0</v>
      </c>
      <c r="G5" s="5">
        <f>_xlfn.SUMIFS(template!A1:A999,template!H1:H999,"06-09",template!K1:K999,"no",template!E1:E999,"neither")+_xlfn.SUMIFS(template!A1:A999,template!H1:H999,"06-09",template!F1:F999,"no",template!E1:E999,"neither")</f>
        <v>0</v>
      </c>
      <c r="H5" s="4" t="s">
        <v>9</v>
      </c>
      <c r="I5" s="4" t="s">
        <v>9</v>
      </c>
      <c r="J5" s="6">
        <f>SUM(B5:G5)</f>
        <v>0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6.5" customHeight="1">
      <c r="A6" s="3" t="s">
        <v>36</v>
      </c>
      <c r="B6" s="4">
        <f>_xlfn.SUMIFS(template!A1:A999,template!C1:C999,"sing",template!H1:H999,"10-12",template!K1:K999,"yes",template!E1:E999,"both")</f>
        <v>0</v>
      </c>
      <c r="C6" s="5">
        <f>SUM(_xlfn.SUMIFS(template!A1:A999,template!H1:H999,"10-12",template!K1:K999,"yes",template!E1:E999,{"mother","father"}))</f>
        <v>0</v>
      </c>
      <c r="D6" s="5">
        <f>_xlfn.SUMIFS(template!A1:A999,template!H1:H999,"10-12",template!K1:K999,"yes",template!E1:E999,"neither")</f>
        <v>0</v>
      </c>
      <c r="E6" s="5">
        <f>_xlfn.SUMIFS(template!A1:A999,template!H1:H999,"10-12",template!K1:K999,"no",template!E1:E999,"both")+_xlfn.SUMIFS(template!A1:A999,template!H1:H999,"10-12",template!F1:F999,"no",template!E1:E999,"both")</f>
        <v>0</v>
      </c>
      <c r="F6" s="5">
        <f>SUM(_xlfn.SUMIFS(template!A1:A999,template!H1:H999,"10-12",template!K1:K999,"no",template!E1:E999,{"mother","father"}))+SUM(_xlfn.SUMIFS(template!A1:A999,template!H1:H999,"10-12",template!F1:F999,"no",template!E1:E999,{"mother","father"}))</f>
        <v>0</v>
      </c>
      <c r="G6" s="5">
        <f>_xlfn.SUMIFS(template!A1:A999,template!H1:H999,"10-12",template!K1:K999,"no",template!E1:E999,"neither")+_xlfn.SUMIFS(template!A1:A999,template!H1:H999,"10-12",template!F1:F999,"no",template!E1:E999,"neither")</f>
        <v>0</v>
      </c>
      <c r="H6" s="20" t="s">
        <v>9</v>
      </c>
      <c r="I6" s="20" t="s">
        <v>9</v>
      </c>
      <c r="J6" s="6">
        <f>SUM(B6:G6)</f>
        <v>0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6.5" customHeight="1">
      <c r="A7" s="3" t="s">
        <v>37</v>
      </c>
      <c r="B7" s="4">
        <f>_xlfn.SUMIFS(template!A1:A999,template!C1:C999,"sing",template!H1:H999,"13-14",template!K1:K999,"yes",template!E1:E999,"both")</f>
        <v>0</v>
      </c>
      <c r="C7" s="5">
        <f>SUM(_xlfn.SUMIFS(template!A1:A999,template!C1:C999,"sing",template!H1:H999,"13-14",template!K1:K999,"yes",template!E1:E999,{"mother","father"}))</f>
        <v>0</v>
      </c>
      <c r="D7" s="5">
        <f>_xlfn.SUMIFS(template!A1:A999,template!C1:C999,"sing",template!H1:H999,"13-14",template!K1:K999,"yes",template!E1:E999,"neither")</f>
        <v>0</v>
      </c>
      <c r="E7" s="5">
        <f>_xlfn.SUMIFS(template!A1:A999,template!C1:C999,"sing",template!H1:H999,"13-14",template!K1:K999,"no",template!E1:E999,"both")+_xlfn.SUMIFS(template!A1:A999,template!C1:C999,"sing",template!H1:H999,"13-14",template!F1:F999,"no",template!E1:E999,"both")</f>
        <v>0</v>
      </c>
      <c r="F7" s="5">
        <f>SUM(_xlfn.SUMIFS(template!A1:A999,template!C1:C999,"sing",template!H1:H999,"13-14",template!K1:K999,"no",template!E1:E999,{"mother","father"}))+SUM(_xlfn.SUMIFS(template!A1:A999,template!C1:C999,"sing",template!H1:H999,"13-14",template!F1:F999,"no",template!E1:E999,{"mother","father"}))</f>
        <v>0</v>
      </c>
      <c r="G7" s="5">
        <f>_xlfn.SUMIFS(template!A1:A999,template!C1:C999,"sing",template!H1:H999,"13-14",template!K1:K999,"no",template!E1:E999,"neither")+_xlfn.SUMIFS(template!A1:A999,template!C1:C999,"sing",template!H1:H999,"13-14",template!F1:F999,"no",template!E1:E999,"neither")</f>
        <v>0</v>
      </c>
      <c r="H7" s="5">
        <f>SUM(_xlfn.SUMIFS(template!A1:A999,template!H1:H999,"13-14",template!C1:C999,{"marlive","marnol","other"},template!D1:D999,"yes"))</f>
        <v>0</v>
      </c>
      <c r="I7" s="5">
        <f>SUM(_xlfn.SUMIFS(template!A1:A999,template!H1:H999,"13-14",template!C1:C999,{"marlive","marnol","other"},template!D1:D999,"no"))</f>
        <v>0</v>
      </c>
      <c r="J7" s="6">
        <f>SUM(B7:I7)</f>
        <v>0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6.5" customHeight="1">
      <c r="A8" s="3" t="s">
        <v>10</v>
      </c>
      <c r="B8" s="4">
        <f>_xlfn.SUMIFS(template!A1:A999,template!C1:C999,"sing",template!H1:H999,"15-17",template!K1:K999,"yes",template!E1:E999,"both")</f>
        <v>0</v>
      </c>
      <c r="C8" s="5">
        <f>SUM(_xlfn.SUMIFS(template!A1:A999,template!C1:C999,"sing",template!H1:H999,"15-17",template!K1:K999,"yes",template!E1:E999,{"mother","father"}))</f>
        <v>0</v>
      </c>
      <c r="D8" s="5">
        <f>_xlfn.SUMIFS(template!A1:A999,template!C1:C999,"sing",template!H1:H999,"15-17",template!K1:K999,"yes",template!E1:E999,"neither")</f>
        <v>0</v>
      </c>
      <c r="E8" s="5">
        <f>_xlfn.SUMIFS(template!A1:A999,template!C1:C999,"sing",template!H1:H999,"15-17",template!K1:K999,"no",template!E1:E999,"both")+_xlfn.SUMIFS(template!A1:A999,template!C1:C999,"sing",template!H1:H999,"15-17",template!F1:F999,"no",template!E1:E999,"both")</f>
        <v>0</v>
      </c>
      <c r="F8" s="5">
        <f>SUM(_xlfn.SUMIFS(template!A1:A999,template!C1:C999,"sing",template!H1:H999,"15-17",template!K1:K999,"no",template!E1:E999,{"mother","father"}))+SUM(_xlfn.SUMIFS(template!A1:A999,template!C1:C999,"sing",template!H1:H999,"15-17",template!F1:F999,"no",template!E1:E999,{"mother","father"}))</f>
        <v>0</v>
      </c>
      <c r="G8" s="5">
        <f>_xlfn.SUMIFS(template!A1:A999,template!C1:C999,"sing",template!H1:H999,"15-17",template!K1:K999,"no",template!E1:E999,"neither")+_xlfn.SUMIFS(template!A1:A999,template!C1:C999,"sing",template!H1:H999,"15-17",template!F1:F999,"no",template!E1:E999,"neither")</f>
        <v>0</v>
      </c>
      <c r="H8" s="5">
        <f>SUM(_xlfn.SUMIFS(template!A1:A999,template!H1:H999,"15-17",template!C1:C999,{"marlive","marnol","other"},template!D1:D999,"yes"))</f>
        <v>0</v>
      </c>
      <c r="I8" s="5">
        <f>SUM(_xlfn.SUMIFS(template!A1:A999,template!H1:H999,"15-17",template!C1:C999,{"marlive","marnol","other"},template!D1:D999,"no"))</f>
        <v>0</v>
      </c>
      <c r="J8" s="6">
        <f>SUM(B8:I8)</f>
        <v>0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6.5" customHeight="1">
      <c r="A9" s="3" t="s">
        <v>11</v>
      </c>
      <c r="B9" s="7">
        <f>_xlfn.SUMIFS(template!A1:A999,template!C1:C999,"sing",template!H1:H999,"18-24",template!K1:K999,"yes",template!E1:E999,"both")</f>
        <v>0</v>
      </c>
      <c r="C9" s="7">
        <f>SUM(_xlfn.SUMIFS(template!A1:A999,template!C1:C999,"sing",template!H1:H999,"18-24",template!K1:K999,"yes",template!E1:E999,{"mother","father"}))</f>
        <v>0</v>
      </c>
      <c r="D9" s="7">
        <f>_xlfn.SUMIFS(template!A1:A999,template!C1:C999,"sing",template!H1:H999,"18-24",template!K1:K999,"yes",template!E1:E999,"neither")</f>
        <v>0</v>
      </c>
      <c r="E9" s="7">
        <f>_xlfn.SUMIFS(template!A1:A999,template!C1:C999,"sing",template!H1:H999,"18-24",template!K1:K999,"no",template!E1:E999,"both")+_xlfn.SUMIFS(template!A1:A999,template!C1:C999,"sing",template!H1:H999,"18-24",template!F1:F999,"no",template!E1:E999,"both")</f>
        <v>0</v>
      </c>
      <c r="F9" s="7">
        <f>SUM(_xlfn.SUMIFS(template!A1:A999,template!C1:C999,"sing",template!H1:H999,"18-24",template!K1:K999,"no",template!E1:E999,{"mother","father"}))+SUM(_xlfn.SUMIFS(template!A1:A999,template!C1:C999,"sing",template!H1:H999,"18-24",template!F1:F999,"no",template!E1:E999,{"mother","father"}))</f>
        <v>0</v>
      </c>
      <c r="G9" s="7">
        <f>_xlfn.SUMIFS(template!A1:A999,template!C1:C999,"sing",template!H1:H999,"18-24",template!K1:K999,"no",template!E1:E999,"neither")+_xlfn.SUMIFS(template!A1:A999,template!C1:C999,"sing",template!H1:H999,"18-24",template!F1:F999,"no",template!E1:E999,"neither")</f>
        <v>0</v>
      </c>
      <c r="H9" s="5">
        <f>SUM(_xlfn.SUMIFS(template!A1:A999,template!H1:H999,"18-24",template!C1:C999,{"marlive","marnol","other"},template!D1:D999,"yes"))</f>
        <v>0</v>
      </c>
      <c r="I9" s="7">
        <f>SUM(_xlfn.SUMIFS(template!A1:A999,template!H1:H999,"18-24",template!D1:D999,"no",template!C1:C999,{"marlive","marnol","other"}))</f>
        <v>0</v>
      </c>
      <c r="J9" s="6">
        <f>SUM(B9:I9)</f>
        <v>0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customHeight="1" thickBot="1">
      <c r="A10" s="8" t="s">
        <v>1</v>
      </c>
      <c r="B10" s="9">
        <f aca="true" t="shared" si="0" ref="B10:G10">SUM(B5:B9)</f>
        <v>0</v>
      </c>
      <c r="C10" s="9">
        <f t="shared" si="0"/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>SUM(H7:H9)</f>
        <v>0</v>
      </c>
      <c r="I10" s="9">
        <f>SUM(I7:I9)</f>
        <v>0</v>
      </c>
      <c r="J10" s="9">
        <f>SUM(J5:J9)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ht="16.5" customHeight="1" thickTop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</sheetData>
  <sheetProtection/>
  <mergeCells count="9">
    <mergeCell ref="A1:J1"/>
    <mergeCell ref="H2:I2"/>
    <mergeCell ref="J2:J4"/>
    <mergeCell ref="A3:A4"/>
    <mergeCell ref="H3:H4"/>
    <mergeCell ref="I3:I4"/>
    <mergeCell ref="B3:D3"/>
    <mergeCell ref="B2:G2"/>
    <mergeCell ref="E3:G3"/>
  </mergeCells>
  <printOptions/>
  <pageMargins left="0.75" right="0.75" top="1" bottom="1" header="0.511805555555555" footer="0.51180555555555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2" sqref="A2"/>
    </sheetView>
  </sheetViews>
  <sheetFormatPr defaultColWidth="17.28125" defaultRowHeight="12.75"/>
  <cols>
    <col min="1" max="2" width="10.7109375" style="0" customWidth="1"/>
    <col min="3" max="3" width="14.7109375" style="0" customWidth="1"/>
    <col min="4" max="4" width="13.28125" style="0" customWidth="1"/>
    <col min="5" max="20" width="10.7109375" style="0" customWidth="1"/>
  </cols>
  <sheetData>
    <row r="1" spans="1:12" ht="15.75" thickBot="1">
      <c r="A1" s="41" t="s">
        <v>40</v>
      </c>
      <c r="B1" s="41"/>
      <c r="C1" s="41"/>
      <c r="D1" s="41"/>
      <c r="E1" s="41"/>
      <c r="F1" s="41"/>
      <c r="G1" s="40"/>
      <c r="H1" s="40"/>
      <c r="I1" s="40"/>
      <c r="J1" s="40"/>
      <c r="K1" s="40"/>
      <c r="L1" s="40"/>
    </row>
    <row r="2" spans="1:12" ht="37.5" customHeight="1" thickTop="1">
      <c r="A2" s="21" t="s">
        <v>45</v>
      </c>
      <c r="B2" s="55" t="s">
        <v>0</v>
      </c>
      <c r="C2" s="56"/>
      <c r="D2" s="61" t="s">
        <v>38</v>
      </c>
      <c r="E2" s="62"/>
      <c r="F2" s="37" t="s">
        <v>1</v>
      </c>
      <c r="G2" s="1"/>
      <c r="H2" s="1"/>
      <c r="I2" s="1"/>
      <c r="J2" s="1"/>
      <c r="K2" s="1"/>
      <c r="L2" s="1"/>
    </row>
    <row r="3" spans="1:13" ht="20.25" customHeight="1">
      <c r="A3" s="46" t="s">
        <v>2</v>
      </c>
      <c r="B3" s="57" t="s">
        <v>3</v>
      </c>
      <c r="C3" s="59" t="s">
        <v>4</v>
      </c>
      <c r="D3" s="65" t="s">
        <v>3</v>
      </c>
      <c r="E3" s="53" t="s">
        <v>4</v>
      </c>
      <c r="F3" s="63"/>
      <c r="G3" s="1"/>
      <c r="H3" s="1"/>
      <c r="I3" s="1"/>
      <c r="J3" s="1"/>
      <c r="K3" s="1"/>
      <c r="L3" s="1"/>
      <c r="M3" s="1"/>
    </row>
    <row r="4" spans="1:12" ht="123" customHeight="1" thickBot="1">
      <c r="A4" s="46"/>
      <c r="B4" s="58"/>
      <c r="C4" s="60"/>
      <c r="D4" s="66"/>
      <c r="E4" s="54"/>
      <c r="F4" s="64"/>
      <c r="G4" s="1"/>
      <c r="H4" s="1"/>
      <c r="I4" s="1"/>
      <c r="J4" s="1"/>
      <c r="K4" s="1"/>
      <c r="L4" s="1"/>
    </row>
    <row r="5" spans="1:12" ht="16.5" customHeight="1">
      <c r="A5" s="33" t="s">
        <v>37</v>
      </c>
      <c r="B5" s="38">
        <f>_xlfn.SUMIFS(template!A1:A999,template!D1:D999,"yes",template!H1:H999,"13-14",template!C1:C999,"sing",template!K1:K999,"yes")</f>
        <v>0</v>
      </c>
      <c r="C5" s="34">
        <f>_xlfn.SUMIFS(template!A1:A999,template!D1:D999,"yes",template!H1:H999,"13-14",template!C1:C999,"sing",template!K1:K999,"no")+_xlfn.SUMIFS(template!A1:A999,template!D1:D999,"yes",template!H1:H999,"13-14",template!C1:C999,"sing",template!F1:F999,"no")</f>
        <v>0</v>
      </c>
      <c r="D5" s="35">
        <f>SUM(_xlfn.SUMIFS(template!A1:A999,template!D1:D999,"yes",template!H1:H999,"13-14",template!C1:C999,{"marlive","marnol","other"},template!K1:K999,"yes"))</f>
        <v>0</v>
      </c>
      <c r="E5" s="32">
        <f>SUM(_xlfn.SUMIFS(template!A1:A999,template!D1:D999,"yes",template!H1:H999,"13-14",template!C1:C999,{"marlive","marnol","other"},template!K1:K999,"no"))+SUM(_xlfn.SUMIFS(template!A1:A999,template!D1:D999,"yes",template!H1:H999,"13-14",template!C1:C999,{"marlive","marnol","other"},template!F1:F999,"no"))</f>
        <v>0</v>
      </c>
      <c r="F5" s="36">
        <f>SUM(B5:E5)</f>
        <v>0</v>
      </c>
      <c r="G5" s="1"/>
      <c r="H5" s="1"/>
      <c r="I5" s="1"/>
      <c r="J5" s="1"/>
      <c r="K5" s="1"/>
      <c r="L5" s="1"/>
    </row>
    <row r="6" spans="1:12" ht="16.5" customHeight="1">
      <c r="A6" s="3" t="s">
        <v>10</v>
      </c>
      <c r="B6" s="39">
        <f>_xlfn.SUMIFS(template!A1:A999,template!D1:D999,"yes",template!H1:H999,"15-17",template!C1:C999,"sing",template!K1:K999,"yes")</f>
        <v>0</v>
      </c>
      <c r="C6" s="29">
        <f>_xlfn.SUMIFS(template!A1:A999,template!D1:D999,"yes",template!H1:H999,"15-17",template!C1:C999,"sing",template!K1:K999,"no")+_xlfn.SUMIFS(template!A1:A999,template!D1:D999,"yes",template!H1:H999,"18-24",template!C1:C999,"sing",template!F1:F999,"no")</f>
        <v>0</v>
      </c>
      <c r="D6" s="22">
        <f>SUM(_xlfn.SUMIFS(template!A1:A999,template!D1:D999,"yes",template!H1:H999,"15-17",template!C1:C999,{"marlive","marnol","other"},template!K1:K999,"yes"))</f>
        <v>0</v>
      </c>
      <c r="E6" s="5">
        <f>SUM(_xlfn.SUMIFS(template!A1:A999,template!D1:D999,"yes",template!H1:H999,"15-17",template!C1:C999,{"marlive","marnol","other"},template!K1:K999,"no"))+SUM(_xlfn.SUMIFS(template!A1:A999,template!D1:D999,"yes",template!H1:H999,"15-17",template!C1:C999,{"marlive","marnol","other"},template!H1:H999,"no"))</f>
        <v>0</v>
      </c>
      <c r="F6" s="6">
        <f>SUM(B6:E6)</f>
        <v>0</v>
      </c>
      <c r="G6" s="1"/>
      <c r="H6" s="1"/>
      <c r="I6" s="1"/>
      <c r="J6" s="1"/>
      <c r="K6" s="1"/>
      <c r="L6" s="1"/>
    </row>
    <row r="7" spans="1:12" ht="16.5" customHeight="1">
      <c r="A7" s="3" t="s">
        <v>11</v>
      </c>
      <c r="B7" s="27">
        <f>_xlfn.SUMIFS(template!A1:A999,template!D1:D999,"yes",template!H1:H999,"18-24",template!C1:C999,"sing",template!K1:K999,"yes")</f>
        <v>0</v>
      </c>
      <c r="C7" s="30">
        <f>_xlfn.SUMIFS(template!A1:A999,template!D1:D999,"yes",template!H1:H999,"18-24",template!C1:C999,"sing",template!K1:K999,"no")+_xlfn.SUMIFS(template!A1:A999,template!D1:D999,"yes",template!H1:H999,"18-24",template!C1:C999,"sing",template!F1:F999,"no")</f>
        <v>0</v>
      </c>
      <c r="D7" s="23">
        <f>SUM(_xlfn.SUMIFS(template!A1:A999,template!D1:D999,"yes",template!H1:H999,"18-24",template!C1:C999,{"marlive","marnol","other"},template!K1:K999,"yes"))</f>
        <v>0</v>
      </c>
      <c r="E7" s="7">
        <f>SUM(_xlfn.SUMIFS(template!A1:A999,template!D1:D999,"yes",template!H1:H999,"18-24",template!C1:C999,{"marlive","marnol","other"},template!K1:K999,"no"))+SUM(_xlfn.SUMIFS(template!A1:A999,template!D1:D999,"yes",template!H1:H999,"18-24",template!C1:C999,{"marlive","marnol","other"},template!F1:F999,"no"))</f>
        <v>0</v>
      </c>
      <c r="F7" s="6">
        <f>SUM(B7:E7)</f>
        <v>0</v>
      </c>
      <c r="G7" s="1"/>
      <c r="H7" s="1"/>
      <c r="I7" s="1"/>
      <c r="J7" s="1"/>
      <c r="K7" s="1"/>
      <c r="L7" s="1"/>
    </row>
    <row r="8" spans="1:12" ht="18" customHeight="1" thickBot="1">
      <c r="A8" s="8" t="s">
        <v>1</v>
      </c>
      <c r="B8" s="28">
        <f>SUM(B5:B7)</f>
        <v>0</v>
      </c>
      <c r="C8" s="31">
        <f>SUM(C5:C7)</f>
        <v>0</v>
      </c>
      <c r="D8" s="24">
        <f>SUM(D5:D7)</f>
        <v>0</v>
      </c>
      <c r="E8" s="9">
        <f>SUM(E5:E7)</f>
        <v>0</v>
      </c>
      <c r="F8" s="9">
        <f>SUM(B8:E8)</f>
        <v>0</v>
      </c>
      <c r="H8" s="1"/>
      <c r="I8" s="1"/>
      <c r="J8" s="1"/>
      <c r="K8" s="1"/>
      <c r="L8" s="1"/>
    </row>
    <row r="9" ht="16.5" customHeight="1" thickTop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</sheetData>
  <sheetProtection/>
  <mergeCells count="9">
    <mergeCell ref="E3:E4"/>
    <mergeCell ref="B2:C2"/>
    <mergeCell ref="B3:B4"/>
    <mergeCell ref="A1:F1"/>
    <mergeCell ref="A3:A4"/>
    <mergeCell ref="C3:C4"/>
    <mergeCell ref="D2:E2"/>
    <mergeCell ref="F3:F4"/>
    <mergeCell ref="D3:D4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D9" sqref="D9"/>
    </sheetView>
  </sheetViews>
  <sheetFormatPr defaultColWidth="8.8515625" defaultRowHeight="12.75"/>
  <cols>
    <col min="1" max="2" width="8.8515625" style="0" customWidth="1"/>
    <col min="3" max="4" width="19.28125" style="0" customWidth="1"/>
  </cols>
  <sheetData>
    <row r="1" spans="1:9" ht="15.75">
      <c r="A1" s="68" t="s">
        <v>43</v>
      </c>
      <c r="B1" s="69"/>
      <c r="C1" s="69"/>
      <c r="D1" s="69"/>
      <c r="E1" s="69"/>
      <c r="F1" s="69"/>
      <c r="G1" s="69"/>
      <c r="H1" s="69"/>
      <c r="I1" s="69"/>
    </row>
    <row r="3" spans="1:4" ht="12.75" customHeight="1">
      <c r="A3" s="70" t="s">
        <v>41</v>
      </c>
      <c r="B3" s="70"/>
      <c r="C3" s="70"/>
      <c r="D3" s="25" t="s">
        <v>42</v>
      </c>
    </row>
    <row r="4" spans="1:4" ht="12.75">
      <c r="A4" s="67" t="s">
        <v>17</v>
      </c>
      <c r="B4" s="67"/>
      <c r="C4" s="67"/>
      <c r="D4" s="26">
        <f>_xlfn.SUMIFS(template!A1:A999,template!B1:B999,"&lt;&gt;",template!G1:G999,"=")</f>
        <v>0</v>
      </c>
    </row>
    <row r="5" spans="1:4" ht="12.75">
      <c r="A5" s="67" t="s">
        <v>13</v>
      </c>
      <c r="B5" s="67"/>
      <c r="C5" s="67"/>
      <c r="D5" s="26">
        <f>_xlfn.SUMIFS(template!A1:A999,template!H1:H999,"&lt;&gt;#N/A",template!C1:C999,"=")+_xlfn.SUMIFS(template!A1:A999,template!C1:C999,"999")</f>
        <v>0</v>
      </c>
    </row>
    <row r="6" spans="1:4" ht="12.75">
      <c r="A6" s="67" t="s">
        <v>14</v>
      </c>
      <c r="B6" s="67"/>
      <c r="C6" s="67"/>
      <c r="D6" s="26">
        <f>_xlfn.SUMIFS(template!A1:A999,template!H1:H999,"&lt;&gt;#N/A",template!D1:D999,"=")+_xlfn.SUMIFS(template!A1:A999,template!D1:D999,"999")</f>
        <v>0</v>
      </c>
    </row>
    <row r="7" spans="1:4" ht="12.75">
      <c r="A7" s="67" t="s">
        <v>15</v>
      </c>
      <c r="B7" s="67"/>
      <c r="C7" s="67"/>
      <c r="D7" s="26">
        <f>_xlfn.SUMIFS(template!A1:A999,template!H1:H999,"&lt;&gt;#N/A",template!E1:E999,"=")+_xlfn.SUMIFS(template!A1:A999,template!E1:E999,"999")</f>
        <v>0</v>
      </c>
    </row>
    <row r="8" spans="1:4" ht="12.75">
      <c r="A8" s="67" t="s">
        <v>44</v>
      </c>
      <c r="B8" s="67"/>
      <c r="C8" s="67"/>
      <c r="D8" s="26">
        <f>_xlfn.SUMIFS(template!A1:A999,template!H1:H999,"&lt;&gt;#N/A",template!K1:K999,"=")+_xlfn.SUMIFS(template!A1:A999,template!H1:H999,"=")+_xlfn.SUMIFS(template!A1:A999,template!K1:K999,"999")</f>
        <v>0</v>
      </c>
    </row>
  </sheetData>
  <sheetProtection/>
  <mergeCells count="7">
    <mergeCell ref="A7:C7"/>
    <mergeCell ref="A8:C8"/>
    <mergeCell ref="A1:I1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"/>
  <sheetViews>
    <sheetView zoomScale="125" zoomScaleNormal="125" zoomScalePageLayoutView="0" workbookViewId="0" topLeftCell="D1">
      <selection activeCell="F2" sqref="F1:F16384"/>
    </sheetView>
  </sheetViews>
  <sheetFormatPr defaultColWidth="17.28125" defaultRowHeight="12.75"/>
  <cols>
    <col min="1" max="1" width="10.421875" style="0" customWidth="1"/>
    <col min="2" max="2" width="37.00390625" style="0" customWidth="1"/>
    <col min="3" max="3" width="33.00390625" style="0" customWidth="1"/>
    <col min="4" max="5" width="33.140625" style="0" customWidth="1"/>
    <col min="6" max="6" width="33.7109375" style="0" customWidth="1"/>
    <col min="7" max="7" width="31.421875" style="0" customWidth="1"/>
    <col min="8" max="8" width="69.421875" style="0" customWidth="1"/>
    <col min="9" max="9" width="34.140625" style="0" customWidth="1"/>
    <col min="10" max="10" width="33.00390625" style="0" customWidth="1"/>
    <col min="11" max="11" width="33.421875" style="0" customWidth="1"/>
    <col min="12" max="12" width="39.421875" style="0" customWidth="1"/>
    <col min="13" max="22" width="13.7109375" style="0" customWidth="1"/>
  </cols>
  <sheetData>
    <row r="1" spans="1:22" ht="16.5" customHeight="1">
      <c r="A1" s="10"/>
      <c r="B1" s="71"/>
      <c r="C1" s="71"/>
      <c r="D1" s="71"/>
      <c r="E1" s="71"/>
      <c r="F1" s="71"/>
      <c r="G1" s="71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 customHeight="1">
      <c r="A2" s="12"/>
      <c r="B2" s="13" t="s">
        <v>12</v>
      </c>
      <c r="C2" s="14" t="s">
        <v>13</v>
      </c>
      <c r="D2" s="12" t="s">
        <v>14</v>
      </c>
      <c r="E2" s="12" t="s">
        <v>15</v>
      </c>
      <c r="F2" s="12" t="s">
        <v>16</v>
      </c>
      <c r="G2" s="12" t="s">
        <v>17</v>
      </c>
      <c r="H2" s="15" t="s">
        <v>2</v>
      </c>
      <c r="I2" s="12" t="s">
        <v>18</v>
      </c>
      <c r="J2" s="12" t="s">
        <v>19</v>
      </c>
      <c r="K2" s="12" t="s">
        <v>20</v>
      </c>
      <c r="L2" s="12" t="s">
        <v>21</v>
      </c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6.5" customHeight="1">
      <c r="A3" s="12" t="s">
        <v>22</v>
      </c>
      <c r="B3" s="13"/>
      <c r="C3" s="12"/>
      <c r="D3" s="12"/>
      <c r="E3" s="12"/>
      <c r="F3" s="12"/>
      <c r="G3" s="12"/>
      <c r="H3" s="16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6.5" customHeight="1">
      <c r="A4" s="12">
        <v>1</v>
      </c>
      <c r="B4" s="12" t="s">
        <v>23</v>
      </c>
      <c r="C4" s="12" t="s">
        <v>24</v>
      </c>
      <c r="D4" s="12" t="s">
        <v>25</v>
      </c>
      <c r="E4" s="12" t="s">
        <v>26</v>
      </c>
      <c r="F4" s="12" t="s">
        <v>27</v>
      </c>
      <c r="G4" s="12" t="s">
        <v>28</v>
      </c>
      <c r="H4" s="16" t="e">
        <f ca="1">VLOOKUP(OFFSET(INDIRECT(ADDRESS(ROW(),COLUMN())),0,-1),age,2,0)</f>
        <v>#N/A</v>
      </c>
      <c r="I4" s="12" t="s">
        <v>29</v>
      </c>
      <c r="J4" s="12" t="s">
        <v>30</v>
      </c>
      <c r="K4" s="12" t="s">
        <v>31</v>
      </c>
      <c r="L4" s="14" t="s">
        <v>32</v>
      </c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2.75" customHeight="1">
      <c r="A5" s="12" t="s">
        <v>33</v>
      </c>
      <c r="B5" s="17"/>
      <c r="C5" s="12"/>
      <c r="D5" s="12"/>
      <c r="E5" s="12"/>
      <c r="F5" s="12"/>
      <c r="G5" s="12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</sheetData>
  <sheetProtection/>
  <mergeCells count="1">
    <mergeCell ref="B1:G1"/>
  </mergeCells>
  <printOptions/>
  <pageMargins left="0.75" right="0.75" top="1" bottom="1" header="0.511805555555555" footer="0.51180555555555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0" sqref="B10"/>
    </sheetView>
  </sheetViews>
  <sheetFormatPr defaultColWidth="17.28125" defaultRowHeight="12.75"/>
  <cols>
    <col min="1" max="6" width="12.7109375" style="0" customWidth="1"/>
  </cols>
  <sheetData>
    <row r="1" spans="1:2" ht="15" customHeight="1">
      <c r="A1" s="18" t="s">
        <v>17</v>
      </c>
      <c r="B1" s="18" t="s">
        <v>2</v>
      </c>
    </row>
    <row r="2" spans="1:2" ht="15" customHeight="1">
      <c r="A2" s="1">
        <f>VALUE(6)</f>
        <v>6</v>
      </c>
      <c r="B2" s="16" t="s">
        <v>8</v>
      </c>
    </row>
    <row r="3" spans="1:2" ht="15" customHeight="1">
      <c r="A3" s="1">
        <f>VALUE(7)</f>
        <v>7</v>
      </c>
      <c r="B3" s="16" t="s">
        <v>8</v>
      </c>
    </row>
    <row r="4" spans="1:2" ht="15" customHeight="1">
      <c r="A4" s="1">
        <f>VALUE(8)</f>
        <v>8</v>
      </c>
      <c r="B4" s="16" t="s">
        <v>8</v>
      </c>
    </row>
    <row r="5" spans="1:2" ht="15" customHeight="1">
      <c r="A5" s="1">
        <f>VALUE(9)</f>
        <v>9</v>
      </c>
      <c r="B5" s="16" t="s">
        <v>8</v>
      </c>
    </row>
    <row r="6" spans="1:2" ht="15" customHeight="1">
      <c r="A6" s="1">
        <f>VALUE(10)</f>
        <v>10</v>
      </c>
      <c r="B6" s="16" t="s">
        <v>36</v>
      </c>
    </row>
    <row r="7" spans="1:2" ht="15" customHeight="1">
      <c r="A7" s="1">
        <f>VALUE(11)</f>
        <v>11</v>
      </c>
      <c r="B7" s="16" t="s">
        <v>36</v>
      </c>
    </row>
    <row r="8" spans="1:2" ht="15" customHeight="1">
      <c r="A8" s="1">
        <f>VALUE(12)</f>
        <v>12</v>
      </c>
      <c r="B8" s="16" t="s">
        <v>36</v>
      </c>
    </row>
    <row r="9" spans="1:2" ht="15" customHeight="1">
      <c r="A9" s="1">
        <f>VALUE(13)</f>
        <v>13</v>
      </c>
      <c r="B9" s="16" t="s">
        <v>37</v>
      </c>
    </row>
    <row r="10" spans="1:2" ht="15" customHeight="1">
      <c r="A10" s="19">
        <f>VALUE(14)</f>
        <v>14</v>
      </c>
      <c r="B10" s="16" t="s">
        <v>37</v>
      </c>
    </row>
    <row r="11" spans="1:2" ht="15" customHeight="1">
      <c r="A11" s="19">
        <f>VALUE(15)</f>
        <v>15</v>
      </c>
      <c r="B11" s="16" t="s">
        <v>10</v>
      </c>
    </row>
    <row r="12" spans="1:2" ht="15" customHeight="1">
      <c r="A12" s="19">
        <f>VALUE(16)</f>
        <v>16</v>
      </c>
      <c r="B12" s="16" t="s">
        <v>10</v>
      </c>
    </row>
    <row r="13" spans="1:2" ht="15" customHeight="1">
      <c r="A13" s="19">
        <f>VALUE(17)</f>
        <v>17</v>
      </c>
      <c r="B13" s="16" t="s">
        <v>10</v>
      </c>
    </row>
    <row r="14" spans="1:2" ht="15" customHeight="1">
      <c r="A14" s="19">
        <f>VALUE(18)</f>
        <v>18</v>
      </c>
      <c r="B14" s="16" t="s">
        <v>11</v>
      </c>
    </row>
    <row r="15" spans="1:2" ht="15" customHeight="1">
      <c r="A15" s="19">
        <f>VALUE(19)</f>
        <v>19</v>
      </c>
      <c r="B15" s="16" t="s">
        <v>11</v>
      </c>
    </row>
    <row r="16" spans="1:2" ht="15" customHeight="1">
      <c r="A16" s="19">
        <f>VALUE(20)</f>
        <v>20</v>
      </c>
      <c r="B16" s="16" t="s">
        <v>11</v>
      </c>
    </row>
    <row r="17" spans="1:2" ht="15" customHeight="1">
      <c r="A17" s="19">
        <f>VALUE(21)</f>
        <v>21</v>
      </c>
      <c r="B17" s="16" t="s">
        <v>11</v>
      </c>
    </row>
    <row r="18" spans="1:2" ht="15" customHeight="1">
      <c r="A18" s="19">
        <f>VALUE(22)</f>
        <v>22</v>
      </c>
      <c r="B18" s="16" t="s">
        <v>11</v>
      </c>
    </row>
    <row r="19" spans="1:2" ht="15" customHeight="1">
      <c r="A19" s="19">
        <f>VALUE(23)</f>
        <v>23</v>
      </c>
      <c r="B19" s="16" t="s">
        <v>11</v>
      </c>
    </row>
    <row r="20" spans="1:2" ht="15" customHeight="1">
      <c r="A20" s="19">
        <f>VALUE(24)</f>
        <v>24</v>
      </c>
      <c r="B20" s="16" t="s">
        <v>11</v>
      </c>
    </row>
  </sheetData>
  <sheetProtection/>
  <printOptions/>
  <pageMargins left="0.75" right="0.75" top="1" bottom="1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Savel, Craig</dc:creator>
  <cp:keywords/>
  <dc:description/>
  <cp:lastModifiedBy>GOdhiambo</cp:lastModifiedBy>
  <cp:lastPrinted>2015-08-17T21:05:59Z</cp:lastPrinted>
  <dcterms:created xsi:type="dcterms:W3CDTF">2015-07-01T15:59:41Z</dcterms:created>
  <dcterms:modified xsi:type="dcterms:W3CDTF">2015-11-18T08:03:53Z</dcterms:modified>
  <cp:category/>
  <cp:version/>
  <cp:contentType/>
  <cp:contentStatus/>
</cp:coreProperties>
</file>